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<sst xmlns="http://schemas.openxmlformats.org/spreadsheetml/2006/main" count="56" uniqueCount="35">
  <si>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Table 5.2.4</t>
  </si>
  <si>
    <t>sr no</t>
  </si>
  <si>
    <t>item</t>
  </si>
  <si>
    <t>unit</t>
  </si>
  <si>
    <t>quantity</t>
  </si>
  <si>
    <t>1 kiln waste gases</t>
  </si>
  <si>
    <t>sp.heat of gas</t>
  </si>
  <si>
    <t>/air</t>
  </si>
  <si>
    <t>temperature of waste gas</t>
  </si>
  <si>
    <t>a</t>
  </si>
  <si>
    <t>b</t>
  </si>
  <si>
    <t>c</t>
  </si>
  <si>
    <t xml:space="preserve">2 cooler vent    </t>
  </si>
  <si>
    <t xml:space="preserve">useful heat </t>
  </si>
  <si>
    <t>content</t>
  </si>
  <si>
    <t>d</t>
  </si>
  <si>
    <t>3   heat content for different volumes and</t>
  </si>
  <si>
    <t xml:space="preserve">               temp. differences of kiln preheater gases</t>
  </si>
  <si>
    <t xml:space="preserve">gas volume </t>
  </si>
  <si>
    <t>clinker</t>
  </si>
  <si>
    <t>heat content kcal  per kg clinker</t>
  </si>
  <si>
    <t>4 heat content in cooler vent air</t>
  </si>
  <si>
    <t>vent air vol</t>
  </si>
  <si>
    <t>Heat content of  waste gases for different inlet and outlet temperatures</t>
  </si>
  <si>
    <t>* * *</t>
  </si>
  <si>
    <r>
      <t>kcal/nm</t>
    </r>
    <r>
      <rPr>
        <vertAlign val="superscript"/>
        <sz val="9"/>
        <rFont val="Arial"/>
        <family val="2"/>
      </rPr>
      <t>3</t>
    </r>
  </si>
  <si>
    <r>
      <t xml:space="preserve">temp. at inlet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</si>
  <si>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 xml:space="preserve">temp. at outlet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</si>
  <si>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useful heat content kcal/nm</t>
    </r>
    <r>
      <rPr>
        <vertAlign val="superscript"/>
        <sz val="9"/>
        <rFont val="Arial"/>
        <family val="2"/>
      </rPr>
      <t>3</t>
    </r>
  </si>
  <si>
    <r>
      <t>heat content kcal per nm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vide</t>
    </r>
    <r>
      <rPr>
        <b/>
        <sz val="9"/>
        <rFont val="Arial"/>
        <family val="2"/>
      </rPr>
      <t xml:space="preserve"> c</t>
    </r>
    <r>
      <rPr>
        <sz val="9"/>
        <rFont val="Arial"/>
        <family val="2"/>
      </rPr>
      <t xml:space="preserve"> above</t>
    </r>
  </si>
  <si>
    <r>
      <t>nm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/kg</t>
    </r>
  </si>
  <si>
    <r>
      <t xml:space="preserve">Table 5.2.4 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….</t>
    </r>
  </si>
  <si>
    <r>
      <t>heat content kcal per nm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vide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above</t>
    </r>
  </si>
  <si>
    <r>
      <t>heat content kcal per nm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vide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above</t>
    </r>
  </si>
  <si>
    <r>
      <t>heat content in kcal per nm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vide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above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</si>
</sst>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"/>
  <sheetViews>
    <sheetView tabSelected="1" view="pageLayout" workbookViewId="0" topLeftCell="A67">
      <selection activeCell="E85" sqref="E85:G85"/>
    </sheetView>
  </sheetViews>
  <sheetFormatPr defaultColWidth="9.140625" defaultRowHeight="12.75"/>
  <cols>
    <col min="1" max="1" width="5.8515625" style="0" customWidth="1"/>
    <col min="2" max="2" width="12.57421875" style="0" customWidth="1"/>
    <col min="3" max="3" width="8.140625" style="0" customWidth="1"/>
    <col min="4" max="4" width="10.8515625" style="0" bestFit="1" customWidth="1"/>
    <col min="5" max="6" width="11.57421875" style="0" customWidth="1"/>
    <col min="7" max="7" width="13.7109375" style="0" customWidth="1"/>
  </cols>
  <sheetData>
    <row r="2" spans="1:7" ht="12.75">
      <c r="A2" s="13" t="s">
        <v>0</v>
      </c>
      <c r="B2" s="13"/>
      <c r="C2" s="13"/>
      <c r="D2" s="13"/>
      <c r="E2" s="13"/>
      <c r="F2" s="13"/>
      <c r="G2" s="13"/>
    </row>
    <row r="3" spans="1:7" ht="15.75" customHeight="1">
      <c r="A3" s="12" t="s">
        <v>23</v>
      </c>
      <c r="B3" s="12"/>
      <c r="C3" s="12"/>
      <c r="D3" s="12"/>
      <c r="E3" s="12"/>
      <c r="F3" s="12"/>
      <c r="G3" s="12"/>
    </row>
    <row r="4" spans="3:6" ht="12.75">
      <c r="C4" s="12"/>
      <c r="D4" s="12"/>
      <c r="E4" s="12"/>
      <c r="F4" s="12"/>
    </row>
    <row r="5" spans="3:6" ht="12.75">
      <c r="C5" s="1"/>
      <c r="D5" s="1"/>
      <c r="E5" s="1"/>
      <c r="F5" s="1"/>
    </row>
    <row r="6" spans="1:7" ht="12.75">
      <c r="A6" s="4" t="s">
        <v>1</v>
      </c>
      <c r="B6" s="4" t="s">
        <v>2</v>
      </c>
      <c r="C6" s="4" t="s">
        <v>3</v>
      </c>
      <c r="D6" s="4" t="s">
        <v>4</v>
      </c>
      <c r="E6" s="5"/>
      <c r="F6" s="5"/>
      <c r="G6" s="5"/>
    </row>
    <row r="7" spans="1:10" ht="12.75">
      <c r="A7" s="6"/>
      <c r="B7" s="6"/>
      <c r="C7" s="6"/>
      <c r="D7" s="6"/>
      <c r="E7" s="6"/>
      <c r="F7" s="6"/>
      <c r="G7" s="6"/>
      <c r="J7" s="2"/>
    </row>
    <row r="8" spans="1:7" ht="12.75">
      <c r="A8" s="7"/>
      <c r="B8" s="7"/>
      <c r="C8" s="7"/>
      <c r="D8" s="7"/>
      <c r="E8" s="10" t="s">
        <v>5</v>
      </c>
      <c r="F8" s="10"/>
      <c r="G8" s="10"/>
    </row>
    <row r="9" spans="1:7" ht="13.5">
      <c r="A9" s="7"/>
      <c r="B9" s="7" t="s">
        <v>6</v>
      </c>
      <c r="C9" s="7" t="s">
        <v>25</v>
      </c>
      <c r="D9" s="7">
        <v>0.3</v>
      </c>
      <c r="E9" s="7"/>
      <c r="F9" s="7"/>
      <c r="G9" s="7"/>
    </row>
    <row r="10" spans="1:7" ht="12.75">
      <c r="A10" s="7"/>
      <c r="B10" s="7" t="s">
        <v>7</v>
      </c>
      <c r="C10" s="7"/>
      <c r="D10" s="7"/>
      <c r="E10" s="11" t="s">
        <v>8</v>
      </c>
      <c r="F10" s="11"/>
      <c r="G10" s="11"/>
    </row>
    <row r="11" spans="1:7" ht="13.5">
      <c r="A11" s="7"/>
      <c r="B11" s="7"/>
      <c r="C11" s="7"/>
      <c r="D11" s="7"/>
      <c r="E11" s="11" t="s">
        <v>26</v>
      </c>
      <c r="F11" s="11"/>
      <c r="G11" s="11"/>
    </row>
    <row r="12" spans="1:7" ht="12.75">
      <c r="A12" s="7"/>
      <c r="B12" s="7"/>
      <c r="C12" s="7"/>
      <c r="D12" s="7"/>
      <c r="E12" s="7">
        <v>270</v>
      </c>
      <c r="F12" s="7">
        <v>300</v>
      </c>
      <c r="G12" s="7">
        <v>350</v>
      </c>
    </row>
    <row r="13" spans="1:7" ht="13.5">
      <c r="A13" s="7"/>
      <c r="B13" s="7"/>
      <c r="C13" s="7"/>
      <c r="D13" s="7"/>
      <c r="E13" s="11" t="s">
        <v>27</v>
      </c>
      <c r="F13" s="11"/>
      <c r="G13" s="11"/>
    </row>
    <row r="14" spans="1:10" ht="12.75">
      <c r="A14" s="7"/>
      <c r="B14" s="7"/>
      <c r="C14" s="7"/>
      <c r="D14" s="7"/>
      <c r="E14" s="7">
        <v>30</v>
      </c>
      <c r="F14" s="7">
        <v>30</v>
      </c>
      <c r="G14" s="7">
        <v>30</v>
      </c>
      <c r="J14" s="1"/>
    </row>
    <row r="15" spans="1:7" ht="13.5">
      <c r="A15" s="7"/>
      <c r="B15" s="7"/>
      <c r="C15" s="7"/>
      <c r="D15" s="7"/>
      <c r="E15" s="11" t="s">
        <v>28</v>
      </c>
      <c r="F15" s="11"/>
      <c r="G15" s="11"/>
    </row>
    <row r="16" spans="1:7" ht="12.75">
      <c r="A16" s="7"/>
      <c r="B16" s="7"/>
      <c r="C16" s="7"/>
      <c r="D16" s="8" t="s">
        <v>9</v>
      </c>
      <c r="E16" s="8">
        <f>0.3*(E12-E14)</f>
        <v>72</v>
      </c>
      <c r="F16" s="8">
        <f>0.3*(F12-F14)</f>
        <v>81</v>
      </c>
      <c r="G16" s="8">
        <f>0.3*(G12-G14)</f>
        <v>96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3.5">
      <c r="A18" s="7"/>
      <c r="B18" s="7"/>
      <c r="C18" s="7"/>
      <c r="D18" s="7"/>
      <c r="E18" s="7"/>
      <c r="F18" s="7" t="s">
        <v>27</v>
      </c>
      <c r="G18" s="7"/>
    </row>
    <row r="19" spans="1:7" ht="12.75">
      <c r="A19" s="7"/>
      <c r="B19" s="7"/>
      <c r="C19" s="7"/>
      <c r="D19" s="7"/>
      <c r="E19" s="7">
        <v>90</v>
      </c>
      <c r="F19" s="7">
        <v>90</v>
      </c>
      <c r="G19" s="7">
        <v>90</v>
      </c>
    </row>
    <row r="20" spans="1:7" ht="13.5">
      <c r="A20" s="7"/>
      <c r="B20" s="7"/>
      <c r="C20" s="7"/>
      <c r="D20" s="7"/>
      <c r="E20" s="11" t="s">
        <v>28</v>
      </c>
      <c r="F20" s="11"/>
      <c r="G20" s="11"/>
    </row>
    <row r="21" spans="1:7" ht="12.75">
      <c r="A21" s="7"/>
      <c r="B21" s="7"/>
      <c r="C21" s="7"/>
      <c r="D21" s="8" t="s">
        <v>10</v>
      </c>
      <c r="E21" s="8">
        <f>0.3*(E12-E19)</f>
        <v>54</v>
      </c>
      <c r="F21" s="8">
        <f>0.3*(F12-F19)</f>
        <v>63</v>
      </c>
      <c r="G21" s="8">
        <f>0.3*(G12-G19)</f>
        <v>78</v>
      </c>
    </row>
    <row r="22" spans="1:7" ht="12.75">
      <c r="A22" s="7"/>
      <c r="B22" s="7"/>
      <c r="C22" s="7"/>
      <c r="D22" s="7"/>
      <c r="E22" s="7"/>
      <c r="F22" s="7"/>
      <c r="G22" s="7"/>
    </row>
    <row r="23" spans="1:7" ht="13.5">
      <c r="A23" s="7"/>
      <c r="B23" s="7"/>
      <c r="C23" s="7"/>
      <c r="D23" s="7"/>
      <c r="E23" s="11" t="s">
        <v>27</v>
      </c>
      <c r="F23" s="11"/>
      <c r="G23" s="11"/>
    </row>
    <row r="24" spans="1:7" ht="12.75">
      <c r="A24" s="7"/>
      <c r="B24" s="7"/>
      <c r="C24" s="7"/>
      <c r="D24" s="7"/>
      <c r="E24" s="7">
        <v>200</v>
      </c>
      <c r="F24" s="7">
        <v>200</v>
      </c>
      <c r="G24" s="7">
        <v>200</v>
      </c>
    </row>
    <row r="25" spans="1:7" ht="13.5">
      <c r="A25" s="7"/>
      <c r="B25" s="7"/>
      <c r="C25" s="7"/>
      <c r="D25" s="7"/>
      <c r="E25" s="11" t="s">
        <v>28</v>
      </c>
      <c r="F25" s="11"/>
      <c r="G25" s="11"/>
    </row>
    <row r="26" spans="1:7" ht="12.75">
      <c r="A26" s="7"/>
      <c r="B26" s="7"/>
      <c r="C26" s="7"/>
      <c r="D26" s="8" t="s">
        <v>11</v>
      </c>
      <c r="E26" s="8">
        <f>0.3*(E12-E24)</f>
        <v>21</v>
      </c>
      <c r="F26" s="8">
        <f>0.3*(F12-F24)</f>
        <v>30</v>
      </c>
      <c r="G26" s="8">
        <f>0.3*(G12-G24)</f>
        <v>45</v>
      </c>
    </row>
    <row r="27" spans="1:7" ht="12.75">
      <c r="A27" s="7"/>
      <c r="B27" s="7"/>
      <c r="C27" s="7"/>
      <c r="D27" s="7"/>
      <c r="E27" s="8"/>
      <c r="F27" s="8"/>
      <c r="G27" s="8"/>
    </row>
    <row r="28" spans="1:7" ht="12.75">
      <c r="A28" s="7"/>
      <c r="B28" s="7"/>
      <c r="C28" s="7"/>
      <c r="D28" s="7"/>
      <c r="E28" s="10" t="s">
        <v>12</v>
      </c>
      <c r="F28" s="10"/>
      <c r="G28" s="10"/>
    </row>
    <row r="29" spans="1:7" ht="12.75">
      <c r="A29" s="7"/>
      <c r="B29" s="7"/>
      <c r="C29" s="7"/>
      <c r="D29" s="7"/>
      <c r="E29" s="7"/>
      <c r="F29" s="7"/>
      <c r="G29" s="7"/>
    </row>
    <row r="30" spans="1:7" ht="13.5">
      <c r="A30" s="7"/>
      <c r="B30" s="7"/>
      <c r="C30" s="7"/>
      <c r="D30" s="7"/>
      <c r="E30" s="11" t="s">
        <v>26</v>
      </c>
      <c r="F30" s="11"/>
      <c r="G30" s="11"/>
    </row>
    <row r="31" spans="1:7" ht="12.75">
      <c r="A31" s="7"/>
      <c r="B31" s="7"/>
      <c r="C31" s="7"/>
      <c r="D31" s="7"/>
      <c r="E31" s="7">
        <v>200</v>
      </c>
      <c r="F31" s="7">
        <v>250</v>
      </c>
      <c r="G31" s="7">
        <v>300</v>
      </c>
    </row>
    <row r="32" spans="1:7" ht="12.75">
      <c r="A32" s="7"/>
      <c r="B32" s="7"/>
      <c r="C32" s="7"/>
      <c r="D32" s="7"/>
      <c r="E32" s="7"/>
      <c r="F32" s="7"/>
      <c r="G32" s="7"/>
    </row>
    <row r="33" spans="1:7" ht="13.5">
      <c r="A33" s="7"/>
      <c r="B33" s="7"/>
      <c r="C33" s="7"/>
      <c r="D33" s="7"/>
      <c r="E33" s="11" t="s">
        <v>27</v>
      </c>
      <c r="F33" s="11"/>
      <c r="G33" s="11"/>
    </row>
    <row r="34" spans="1:7" ht="12.75">
      <c r="A34" s="7"/>
      <c r="B34" s="7"/>
      <c r="C34" s="7"/>
      <c r="D34" s="7"/>
      <c r="E34" s="7">
        <v>90</v>
      </c>
      <c r="F34" s="7">
        <v>90</v>
      </c>
      <c r="G34" s="7">
        <v>90</v>
      </c>
    </row>
    <row r="35" spans="1:7" ht="12.75">
      <c r="A35" s="7"/>
      <c r="B35" s="7" t="s">
        <v>13</v>
      </c>
      <c r="C35" s="7"/>
      <c r="D35" s="7"/>
      <c r="E35" s="7"/>
      <c r="F35" s="7"/>
      <c r="G35" s="7"/>
    </row>
    <row r="36" spans="1:7" ht="13.5">
      <c r="A36" s="7"/>
      <c r="B36" s="7" t="s">
        <v>14</v>
      </c>
      <c r="C36" s="7" t="s">
        <v>25</v>
      </c>
      <c r="D36" s="8" t="s">
        <v>15</v>
      </c>
      <c r="E36" s="8">
        <f>0.3*(E31-E34)</f>
        <v>33</v>
      </c>
      <c r="F36" s="8">
        <f>0.3*(F31-F34)</f>
        <v>48</v>
      </c>
      <c r="G36" s="8">
        <f>0.3*(G31-G34)</f>
        <v>63</v>
      </c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8"/>
      <c r="D38" s="10" t="s">
        <v>16</v>
      </c>
      <c r="E38" s="10"/>
      <c r="F38" s="10"/>
      <c r="G38" s="10"/>
    </row>
    <row r="39" spans="1:7" ht="12.75">
      <c r="A39" s="7"/>
      <c r="B39" s="7"/>
      <c r="C39" s="10" t="s">
        <v>17</v>
      </c>
      <c r="D39" s="10"/>
      <c r="E39" s="10"/>
      <c r="F39" s="10"/>
      <c r="G39" s="10"/>
    </row>
    <row r="40" spans="1:7" ht="12.75">
      <c r="A40" s="7"/>
      <c r="B40" s="7"/>
      <c r="C40" s="7"/>
      <c r="D40" s="11"/>
      <c r="E40" s="11"/>
      <c r="F40" s="11"/>
      <c r="G40" s="11"/>
    </row>
    <row r="41" spans="1:7" ht="13.5">
      <c r="A41" s="7"/>
      <c r="B41" s="7"/>
      <c r="C41" s="7"/>
      <c r="D41" s="7" t="s">
        <v>18</v>
      </c>
      <c r="E41" s="11" t="s">
        <v>29</v>
      </c>
      <c r="F41" s="11"/>
      <c r="G41" s="11"/>
    </row>
    <row r="42" spans="1:7" ht="13.5">
      <c r="A42" s="7"/>
      <c r="B42" s="7"/>
      <c r="C42" s="7"/>
      <c r="D42" s="7" t="s">
        <v>30</v>
      </c>
      <c r="E42" s="7">
        <v>21</v>
      </c>
      <c r="F42" s="7">
        <v>30</v>
      </c>
      <c r="G42" s="7">
        <v>45</v>
      </c>
    </row>
    <row r="43" spans="1:7" ht="12.75">
      <c r="A43" s="7"/>
      <c r="B43" s="7"/>
      <c r="C43" s="7"/>
      <c r="D43" s="7" t="s">
        <v>19</v>
      </c>
      <c r="E43" s="7"/>
      <c r="F43" s="7"/>
      <c r="G43" s="7"/>
    </row>
    <row r="44" spans="1:7" ht="12.75">
      <c r="A44" s="7"/>
      <c r="B44" s="7"/>
      <c r="C44" s="7"/>
      <c r="D44" s="7"/>
      <c r="E44" s="11" t="s">
        <v>20</v>
      </c>
      <c r="F44" s="11"/>
      <c r="G44" s="11"/>
    </row>
    <row r="45" spans="1:7" ht="12.75">
      <c r="A45" s="7"/>
      <c r="B45" s="7"/>
      <c r="C45" s="7"/>
      <c r="D45" s="7">
        <v>1</v>
      </c>
      <c r="E45" s="7">
        <f aca="true" t="shared" si="0" ref="E45:E51">21*D45</f>
        <v>21</v>
      </c>
      <c r="F45" s="7">
        <f aca="true" t="shared" si="1" ref="F45:F51">30*D45</f>
        <v>30</v>
      </c>
      <c r="G45" s="7">
        <f aca="true" t="shared" si="2" ref="G45:G51">45*D45</f>
        <v>45</v>
      </c>
    </row>
    <row r="46" spans="1:7" ht="12.75">
      <c r="A46" s="7"/>
      <c r="B46" s="7"/>
      <c r="C46" s="7"/>
      <c r="D46" s="7">
        <f aca="true" t="shared" si="3" ref="D46:D51">+D45+0.1</f>
        <v>1.1</v>
      </c>
      <c r="E46" s="7">
        <f t="shared" si="0"/>
        <v>23.1</v>
      </c>
      <c r="F46" s="7">
        <f t="shared" si="1"/>
        <v>33</v>
      </c>
      <c r="G46" s="7">
        <f t="shared" si="2"/>
        <v>49.50000000000001</v>
      </c>
    </row>
    <row r="47" spans="1:7" ht="12.75">
      <c r="A47" s="7"/>
      <c r="B47" s="7"/>
      <c r="C47" s="7"/>
      <c r="D47" s="7">
        <f t="shared" si="3"/>
        <v>1.2000000000000002</v>
      </c>
      <c r="E47" s="7">
        <f t="shared" si="0"/>
        <v>25.200000000000003</v>
      </c>
      <c r="F47" s="7">
        <f t="shared" si="1"/>
        <v>36.00000000000001</v>
      </c>
      <c r="G47" s="7">
        <f t="shared" si="2"/>
        <v>54.00000000000001</v>
      </c>
    </row>
    <row r="48" spans="1:7" ht="12.75">
      <c r="A48" s="7"/>
      <c r="B48" s="7"/>
      <c r="C48" s="7"/>
      <c r="D48" s="7">
        <f t="shared" si="3"/>
        <v>1.3000000000000003</v>
      </c>
      <c r="E48" s="7">
        <f t="shared" si="0"/>
        <v>27.300000000000004</v>
      </c>
      <c r="F48" s="7">
        <f t="shared" si="1"/>
        <v>39.00000000000001</v>
      </c>
      <c r="G48" s="7">
        <f t="shared" si="2"/>
        <v>58.500000000000014</v>
      </c>
    </row>
    <row r="49" spans="1:7" ht="12.75">
      <c r="A49" s="7"/>
      <c r="B49" s="7"/>
      <c r="C49" s="7"/>
      <c r="D49" s="7">
        <f t="shared" si="3"/>
        <v>1.4000000000000004</v>
      </c>
      <c r="E49" s="7">
        <f t="shared" si="0"/>
        <v>29.400000000000006</v>
      </c>
      <c r="F49" s="7">
        <f t="shared" si="1"/>
        <v>42.000000000000014</v>
      </c>
      <c r="G49" s="7">
        <f t="shared" si="2"/>
        <v>63.000000000000014</v>
      </c>
    </row>
    <row r="50" spans="1:7" ht="12.75">
      <c r="A50" s="7"/>
      <c r="B50" s="7"/>
      <c r="C50" s="7"/>
      <c r="D50" s="7">
        <f t="shared" si="3"/>
        <v>1.5000000000000004</v>
      </c>
      <c r="E50" s="7">
        <f t="shared" si="0"/>
        <v>31.50000000000001</v>
      </c>
      <c r="F50" s="7">
        <f t="shared" si="1"/>
        <v>45.000000000000014</v>
      </c>
      <c r="G50" s="7">
        <f t="shared" si="2"/>
        <v>67.50000000000001</v>
      </c>
    </row>
    <row r="51" spans="1:7" ht="12.75">
      <c r="A51" s="7"/>
      <c r="B51" s="7"/>
      <c r="C51" s="7"/>
      <c r="D51" s="7">
        <f t="shared" si="3"/>
        <v>1.6000000000000005</v>
      </c>
      <c r="E51" s="7">
        <f t="shared" si="0"/>
        <v>33.60000000000001</v>
      </c>
      <c r="F51" s="7">
        <f t="shared" si="1"/>
        <v>48.000000000000014</v>
      </c>
      <c r="G51" s="7">
        <f t="shared" si="2"/>
        <v>72.00000000000003</v>
      </c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16"/>
      <c r="C54" s="16"/>
      <c r="D54" s="7"/>
      <c r="E54" s="7"/>
      <c r="F54" s="14" t="s">
        <v>31</v>
      </c>
      <c r="G54" s="14"/>
    </row>
    <row r="55" spans="1:7" ht="12.75">
      <c r="A55" s="7"/>
      <c r="B55" s="8"/>
      <c r="C55" s="7"/>
      <c r="D55" s="7"/>
      <c r="E55" s="7"/>
      <c r="F55" s="7"/>
      <c r="G55" s="7"/>
    </row>
    <row r="56" spans="1:7" ht="12.75">
      <c r="A56" s="4" t="s">
        <v>1</v>
      </c>
      <c r="B56" s="4" t="s">
        <v>2</v>
      </c>
      <c r="C56" s="4" t="s">
        <v>3</v>
      </c>
      <c r="D56" s="4" t="s">
        <v>4</v>
      </c>
      <c r="E56" s="5"/>
      <c r="F56" s="9"/>
      <c r="G56" s="9"/>
    </row>
    <row r="57" spans="1:7" ht="12.75">
      <c r="A57" s="7"/>
      <c r="B57" s="7"/>
      <c r="C57" s="7"/>
      <c r="D57" s="7"/>
      <c r="E57" s="7"/>
      <c r="F57" s="7"/>
      <c r="G57" s="7"/>
    </row>
    <row r="58" spans="1:7" ht="13.5">
      <c r="A58" s="7"/>
      <c r="B58" s="7"/>
      <c r="C58" s="7"/>
      <c r="D58" s="7" t="s">
        <v>18</v>
      </c>
      <c r="E58" s="11" t="s">
        <v>32</v>
      </c>
      <c r="F58" s="11"/>
      <c r="G58" s="11"/>
    </row>
    <row r="59" spans="1:7" ht="13.5">
      <c r="A59" s="7"/>
      <c r="B59" s="7"/>
      <c r="C59" s="7"/>
      <c r="D59" s="7" t="s">
        <v>30</v>
      </c>
      <c r="E59" s="7">
        <v>54</v>
      </c>
      <c r="F59" s="7">
        <v>63</v>
      </c>
      <c r="G59" s="7">
        <v>78</v>
      </c>
    </row>
    <row r="60" spans="1:7" ht="12.75">
      <c r="A60" s="7"/>
      <c r="B60" s="7"/>
      <c r="C60" s="7"/>
      <c r="D60" s="7" t="s">
        <v>19</v>
      </c>
      <c r="E60" s="7"/>
      <c r="F60" s="7"/>
      <c r="G60" s="7"/>
    </row>
    <row r="61" spans="1:7" ht="12.75">
      <c r="A61" s="7"/>
      <c r="B61" s="7"/>
      <c r="C61" s="7"/>
      <c r="D61" s="7"/>
      <c r="E61" s="11" t="s">
        <v>20</v>
      </c>
      <c r="F61" s="11"/>
      <c r="G61" s="11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>
        <v>1</v>
      </c>
      <c r="E63" s="7">
        <f aca="true" t="shared" si="4" ref="E63:E69">54*D63</f>
        <v>54</v>
      </c>
      <c r="F63" s="7">
        <f aca="true" t="shared" si="5" ref="F63:F69">63*D63</f>
        <v>63</v>
      </c>
      <c r="G63" s="7">
        <f aca="true" t="shared" si="6" ref="G63:G69">78*D63</f>
        <v>78</v>
      </c>
    </row>
    <row r="64" spans="1:7" ht="12.75">
      <c r="A64" s="7"/>
      <c r="B64" s="7"/>
      <c r="C64" s="7"/>
      <c r="D64" s="7">
        <f aca="true" t="shared" si="7" ref="D64:D69">+D63+0.1</f>
        <v>1.1</v>
      </c>
      <c r="E64" s="7">
        <f t="shared" si="4"/>
        <v>59.400000000000006</v>
      </c>
      <c r="F64" s="7">
        <f t="shared" si="5"/>
        <v>69.30000000000001</v>
      </c>
      <c r="G64" s="7">
        <f t="shared" si="6"/>
        <v>85.80000000000001</v>
      </c>
    </row>
    <row r="65" spans="1:7" ht="12.75">
      <c r="A65" s="7"/>
      <c r="B65" s="7"/>
      <c r="C65" s="7"/>
      <c r="D65" s="7">
        <f t="shared" si="7"/>
        <v>1.2000000000000002</v>
      </c>
      <c r="E65" s="7">
        <f t="shared" si="4"/>
        <v>64.80000000000001</v>
      </c>
      <c r="F65" s="7">
        <f t="shared" si="5"/>
        <v>75.60000000000001</v>
      </c>
      <c r="G65" s="7">
        <f t="shared" si="6"/>
        <v>93.60000000000001</v>
      </c>
    </row>
    <row r="66" spans="1:7" ht="12.75">
      <c r="A66" s="7"/>
      <c r="B66" s="7"/>
      <c r="C66" s="7"/>
      <c r="D66" s="7">
        <f t="shared" si="7"/>
        <v>1.3000000000000003</v>
      </c>
      <c r="E66" s="7">
        <f t="shared" si="4"/>
        <v>70.20000000000002</v>
      </c>
      <c r="F66" s="7">
        <f t="shared" si="5"/>
        <v>81.90000000000002</v>
      </c>
      <c r="G66" s="7">
        <f t="shared" si="6"/>
        <v>101.40000000000002</v>
      </c>
    </row>
    <row r="67" spans="1:7" ht="12.75">
      <c r="A67" s="7"/>
      <c r="B67" s="7"/>
      <c r="C67" s="7"/>
      <c r="D67" s="7">
        <f t="shared" si="7"/>
        <v>1.4000000000000004</v>
      </c>
      <c r="E67" s="7">
        <f t="shared" si="4"/>
        <v>75.60000000000002</v>
      </c>
      <c r="F67" s="7">
        <f t="shared" si="5"/>
        <v>88.20000000000002</v>
      </c>
      <c r="G67" s="7">
        <f t="shared" si="6"/>
        <v>109.20000000000003</v>
      </c>
    </row>
    <row r="68" spans="1:7" ht="12.75">
      <c r="A68" s="7"/>
      <c r="B68" s="7"/>
      <c r="C68" s="7"/>
      <c r="D68" s="7">
        <f t="shared" si="7"/>
        <v>1.5000000000000004</v>
      </c>
      <c r="E68" s="7">
        <f t="shared" si="4"/>
        <v>81.00000000000003</v>
      </c>
      <c r="F68" s="7">
        <f t="shared" si="5"/>
        <v>94.50000000000003</v>
      </c>
      <c r="G68" s="7">
        <f t="shared" si="6"/>
        <v>117.00000000000003</v>
      </c>
    </row>
    <row r="69" spans="1:7" ht="12.75">
      <c r="A69" s="7"/>
      <c r="B69" s="7"/>
      <c r="C69" s="7"/>
      <c r="D69" s="7">
        <f t="shared" si="7"/>
        <v>1.6000000000000005</v>
      </c>
      <c r="E69" s="7">
        <f t="shared" si="4"/>
        <v>86.40000000000003</v>
      </c>
      <c r="F69" s="7">
        <f t="shared" si="5"/>
        <v>100.80000000000004</v>
      </c>
      <c r="G69" s="7">
        <f t="shared" si="6"/>
        <v>124.80000000000004</v>
      </c>
    </row>
    <row r="70" spans="1:7" ht="12.75">
      <c r="A70" s="7"/>
      <c r="B70" s="7"/>
      <c r="C70" s="7"/>
      <c r="D70" s="7"/>
      <c r="E70" s="7"/>
      <c r="F70" s="7"/>
      <c r="G70" s="7"/>
    </row>
    <row r="71" spans="1:7" ht="13.5">
      <c r="A71" s="7"/>
      <c r="B71" s="7"/>
      <c r="C71" s="7"/>
      <c r="D71" s="7" t="s">
        <v>18</v>
      </c>
      <c r="E71" s="11" t="s">
        <v>33</v>
      </c>
      <c r="F71" s="11"/>
      <c r="G71" s="11"/>
    </row>
    <row r="72" spans="1:7" ht="13.5">
      <c r="A72" s="7"/>
      <c r="B72" s="7"/>
      <c r="C72" s="7"/>
      <c r="D72" s="7" t="s">
        <v>30</v>
      </c>
      <c r="E72" s="7">
        <v>72</v>
      </c>
      <c r="F72" s="7">
        <v>81</v>
      </c>
      <c r="G72" s="7">
        <v>96</v>
      </c>
    </row>
    <row r="73" spans="1:7" ht="12.75">
      <c r="A73" s="7"/>
      <c r="B73" s="7"/>
      <c r="C73" s="7"/>
      <c r="D73" s="7" t="s">
        <v>19</v>
      </c>
      <c r="E73" s="7"/>
      <c r="F73" s="7"/>
      <c r="G73" s="7"/>
    </row>
    <row r="74" spans="1:7" ht="12.75">
      <c r="A74" s="7"/>
      <c r="B74" s="7"/>
      <c r="C74" s="7"/>
      <c r="D74" s="7"/>
      <c r="E74" s="11" t="s">
        <v>20</v>
      </c>
      <c r="F74" s="11"/>
      <c r="G74" s="11"/>
    </row>
    <row r="75" spans="1:7" ht="12.75">
      <c r="A75" s="7"/>
      <c r="B75" s="7"/>
      <c r="C75" s="7"/>
      <c r="D75" s="7">
        <v>1</v>
      </c>
      <c r="E75" s="7">
        <f aca="true" t="shared" si="8" ref="E75:E81">72*D75</f>
        <v>72</v>
      </c>
      <c r="F75" s="7">
        <f aca="true" t="shared" si="9" ref="F75:F81">81*D75</f>
        <v>81</v>
      </c>
      <c r="G75" s="7">
        <f aca="true" t="shared" si="10" ref="G75:G81">96*D75</f>
        <v>96</v>
      </c>
    </row>
    <row r="76" spans="1:7" ht="12.75">
      <c r="A76" s="7"/>
      <c r="B76" s="7"/>
      <c r="C76" s="7"/>
      <c r="D76" s="7">
        <f aca="true" t="shared" si="11" ref="D76:D81">+D75+0.1</f>
        <v>1.1</v>
      </c>
      <c r="E76" s="7">
        <f t="shared" si="8"/>
        <v>79.2</v>
      </c>
      <c r="F76" s="7">
        <f t="shared" si="9"/>
        <v>89.10000000000001</v>
      </c>
      <c r="G76" s="7">
        <f t="shared" si="10"/>
        <v>105.60000000000001</v>
      </c>
    </row>
    <row r="77" spans="1:7" ht="12.75">
      <c r="A77" s="7"/>
      <c r="B77" s="7"/>
      <c r="C77" s="7"/>
      <c r="D77" s="7">
        <f t="shared" si="11"/>
        <v>1.2000000000000002</v>
      </c>
      <c r="E77" s="7">
        <f t="shared" si="8"/>
        <v>86.4</v>
      </c>
      <c r="F77" s="7">
        <f t="shared" si="9"/>
        <v>97.20000000000002</v>
      </c>
      <c r="G77" s="7">
        <f t="shared" si="10"/>
        <v>115.20000000000002</v>
      </c>
    </row>
    <row r="78" spans="1:7" ht="12.75">
      <c r="A78" s="7"/>
      <c r="B78" s="7"/>
      <c r="C78" s="7"/>
      <c r="D78" s="7">
        <f t="shared" si="11"/>
        <v>1.3000000000000003</v>
      </c>
      <c r="E78" s="7">
        <f t="shared" si="8"/>
        <v>93.60000000000002</v>
      </c>
      <c r="F78" s="7">
        <f t="shared" si="9"/>
        <v>105.30000000000003</v>
      </c>
      <c r="G78" s="7">
        <f t="shared" si="10"/>
        <v>124.80000000000003</v>
      </c>
    </row>
    <row r="79" spans="1:7" ht="12.75">
      <c r="A79" s="7"/>
      <c r="B79" s="7"/>
      <c r="C79" s="7"/>
      <c r="D79" s="7">
        <f t="shared" si="11"/>
        <v>1.4000000000000004</v>
      </c>
      <c r="E79" s="7">
        <f t="shared" si="8"/>
        <v>100.80000000000003</v>
      </c>
      <c r="F79" s="7">
        <f t="shared" si="9"/>
        <v>113.40000000000003</v>
      </c>
      <c r="G79" s="7">
        <f t="shared" si="10"/>
        <v>134.40000000000003</v>
      </c>
    </row>
    <row r="80" spans="1:7" ht="12.75">
      <c r="A80" s="7"/>
      <c r="B80" s="7"/>
      <c r="C80" s="7"/>
      <c r="D80" s="7">
        <f t="shared" si="11"/>
        <v>1.5000000000000004</v>
      </c>
      <c r="E80" s="7">
        <f t="shared" si="8"/>
        <v>108.00000000000003</v>
      </c>
      <c r="F80" s="7">
        <f t="shared" si="9"/>
        <v>121.50000000000004</v>
      </c>
      <c r="G80" s="7">
        <f t="shared" si="10"/>
        <v>144.00000000000006</v>
      </c>
    </row>
    <row r="81" spans="1:7" ht="12.75">
      <c r="A81" s="7"/>
      <c r="B81" s="7"/>
      <c r="C81" s="7"/>
      <c r="D81" s="7">
        <f t="shared" si="11"/>
        <v>1.6000000000000005</v>
      </c>
      <c r="E81" s="7">
        <f t="shared" si="8"/>
        <v>115.20000000000005</v>
      </c>
      <c r="F81" s="7">
        <f t="shared" si="9"/>
        <v>129.60000000000005</v>
      </c>
      <c r="G81" s="7">
        <f t="shared" si="10"/>
        <v>153.60000000000005</v>
      </c>
    </row>
    <row r="82" spans="1:15" ht="12.75">
      <c r="A82" s="7"/>
      <c r="B82" s="7"/>
      <c r="C82" s="7"/>
      <c r="D82" s="7"/>
      <c r="E82" s="7"/>
      <c r="F82" s="7"/>
      <c r="G82" s="7"/>
      <c r="K82" s="17"/>
      <c r="L82" s="17"/>
      <c r="M82" s="17"/>
      <c r="N82" s="17"/>
      <c r="O82" s="17"/>
    </row>
    <row r="83" spans="1:7" ht="12.75">
      <c r="A83" s="7"/>
      <c r="B83" s="7"/>
      <c r="C83" s="6"/>
      <c r="D83" s="10" t="s">
        <v>21</v>
      </c>
      <c r="E83" s="10"/>
      <c r="F83" s="10"/>
      <c r="G83" s="10"/>
    </row>
    <row r="84" spans="1:7" ht="12.75">
      <c r="A84" s="7"/>
      <c r="B84" s="7"/>
      <c r="C84" s="7"/>
      <c r="D84" s="7"/>
      <c r="E84" s="7"/>
      <c r="F84" s="7"/>
      <c r="G84" s="7"/>
    </row>
    <row r="85" spans="1:7" ht="13.5">
      <c r="A85" s="7"/>
      <c r="B85" s="7"/>
      <c r="C85" s="7"/>
      <c r="D85" s="7" t="s">
        <v>22</v>
      </c>
      <c r="E85" s="11" t="s">
        <v>34</v>
      </c>
      <c r="F85" s="11"/>
      <c r="G85" s="11"/>
    </row>
    <row r="86" spans="1:7" ht="13.5">
      <c r="A86" s="7"/>
      <c r="B86" s="7"/>
      <c r="C86" s="7"/>
      <c r="D86" s="7" t="s">
        <v>30</v>
      </c>
      <c r="E86" s="7">
        <v>33</v>
      </c>
      <c r="F86" s="7">
        <v>48</v>
      </c>
      <c r="G86" s="7">
        <v>63</v>
      </c>
    </row>
    <row r="87" spans="1:7" ht="12.75">
      <c r="A87" s="7"/>
      <c r="B87" s="7"/>
      <c r="C87" s="7"/>
      <c r="D87" s="7" t="s">
        <v>19</v>
      </c>
      <c r="E87" s="6"/>
      <c r="F87" s="6"/>
      <c r="G87" s="6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>
        <v>0.5</v>
      </c>
      <c r="E89" s="7">
        <f aca="true" t="shared" si="12" ref="E89:E102">33*D89</f>
        <v>16.5</v>
      </c>
      <c r="F89" s="7">
        <f aca="true" t="shared" si="13" ref="F89:F102">48*D89</f>
        <v>24</v>
      </c>
      <c r="G89" s="7">
        <f aca="true" t="shared" si="14" ref="G89:G102">63*D89</f>
        <v>31.5</v>
      </c>
    </row>
    <row r="90" spans="1:7" ht="12.75">
      <c r="A90" s="7"/>
      <c r="B90" s="7"/>
      <c r="C90" s="7"/>
      <c r="D90" s="7">
        <f aca="true" t="shared" si="15" ref="D90:D102">+D89+0.1</f>
        <v>0.6</v>
      </c>
      <c r="E90" s="7">
        <f t="shared" si="12"/>
        <v>19.8</v>
      </c>
      <c r="F90" s="7">
        <f t="shared" si="13"/>
        <v>28.799999999999997</v>
      </c>
      <c r="G90" s="7">
        <f t="shared" si="14"/>
        <v>37.8</v>
      </c>
    </row>
    <row r="91" spans="1:7" ht="12.75">
      <c r="A91" s="7"/>
      <c r="B91" s="7"/>
      <c r="C91" s="7"/>
      <c r="D91" s="7">
        <f t="shared" si="15"/>
        <v>0.7</v>
      </c>
      <c r="E91" s="7">
        <f t="shared" si="12"/>
        <v>23.099999999999998</v>
      </c>
      <c r="F91" s="7">
        <f t="shared" si="13"/>
        <v>33.599999999999994</v>
      </c>
      <c r="G91" s="7">
        <f t="shared" si="14"/>
        <v>44.099999999999994</v>
      </c>
    </row>
    <row r="92" spans="1:7" ht="12.75">
      <c r="A92" s="7"/>
      <c r="B92" s="7"/>
      <c r="C92" s="7"/>
      <c r="D92" s="7">
        <f t="shared" si="15"/>
        <v>0.7999999999999999</v>
      </c>
      <c r="E92" s="7">
        <f t="shared" si="12"/>
        <v>26.4</v>
      </c>
      <c r="F92" s="7">
        <f t="shared" si="13"/>
        <v>38.4</v>
      </c>
      <c r="G92" s="7">
        <f t="shared" si="14"/>
        <v>50.4</v>
      </c>
    </row>
    <row r="93" spans="1:7" ht="12.75">
      <c r="A93" s="7"/>
      <c r="B93" s="7"/>
      <c r="C93" s="7"/>
      <c r="D93" s="7">
        <f t="shared" si="15"/>
        <v>0.8999999999999999</v>
      </c>
      <c r="E93" s="7">
        <f t="shared" si="12"/>
        <v>29.699999999999996</v>
      </c>
      <c r="F93" s="7">
        <f t="shared" si="13"/>
        <v>43.199999999999996</v>
      </c>
      <c r="G93" s="7">
        <f t="shared" si="14"/>
        <v>56.699999999999996</v>
      </c>
    </row>
    <row r="94" spans="1:7" ht="12.75">
      <c r="A94" s="7"/>
      <c r="B94" s="7"/>
      <c r="C94" s="7"/>
      <c r="D94" s="7">
        <f t="shared" si="15"/>
        <v>0.9999999999999999</v>
      </c>
      <c r="E94" s="7">
        <f t="shared" si="12"/>
        <v>32.99999999999999</v>
      </c>
      <c r="F94" s="7">
        <f t="shared" si="13"/>
        <v>47.99999999999999</v>
      </c>
      <c r="G94" s="7">
        <f t="shared" si="14"/>
        <v>62.99999999999999</v>
      </c>
    </row>
    <row r="95" spans="1:7" ht="12.75">
      <c r="A95" s="7"/>
      <c r="B95" s="7"/>
      <c r="C95" s="7"/>
      <c r="D95" s="7">
        <f t="shared" si="15"/>
        <v>1.0999999999999999</v>
      </c>
      <c r="E95" s="7">
        <f t="shared" si="12"/>
        <v>36.3</v>
      </c>
      <c r="F95" s="7">
        <f t="shared" si="13"/>
        <v>52.8</v>
      </c>
      <c r="G95" s="7">
        <f t="shared" si="14"/>
        <v>69.3</v>
      </c>
    </row>
    <row r="96" spans="1:7" ht="12.75">
      <c r="A96" s="7"/>
      <c r="B96" s="7"/>
      <c r="C96" s="7"/>
      <c r="D96" s="7">
        <f t="shared" si="15"/>
        <v>1.2</v>
      </c>
      <c r="E96" s="7">
        <f t="shared" si="12"/>
        <v>39.6</v>
      </c>
      <c r="F96" s="7">
        <f t="shared" si="13"/>
        <v>57.599999999999994</v>
      </c>
      <c r="G96" s="7">
        <f t="shared" si="14"/>
        <v>75.6</v>
      </c>
    </row>
    <row r="97" spans="1:7" ht="12.75">
      <c r="A97" s="7"/>
      <c r="B97" s="7"/>
      <c r="C97" s="7"/>
      <c r="D97" s="7">
        <f t="shared" si="15"/>
        <v>1.3</v>
      </c>
      <c r="E97" s="7">
        <f t="shared" si="12"/>
        <v>42.9</v>
      </c>
      <c r="F97" s="7">
        <f t="shared" si="13"/>
        <v>62.400000000000006</v>
      </c>
      <c r="G97" s="7">
        <f t="shared" si="14"/>
        <v>81.9</v>
      </c>
    </row>
    <row r="98" spans="1:7" ht="12.75">
      <c r="A98" s="7"/>
      <c r="B98" s="7"/>
      <c r="C98" s="7"/>
      <c r="D98" s="7">
        <f t="shared" si="15"/>
        <v>1.4000000000000001</v>
      </c>
      <c r="E98" s="7">
        <f t="shared" si="12"/>
        <v>46.2</v>
      </c>
      <c r="F98" s="7">
        <f t="shared" si="13"/>
        <v>67.2</v>
      </c>
      <c r="G98" s="7">
        <f t="shared" si="14"/>
        <v>88.2</v>
      </c>
    </row>
    <row r="99" spans="1:7" ht="12.75">
      <c r="A99" s="7"/>
      <c r="B99" s="7"/>
      <c r="C99" s="7"/>
      <c r="D99" s="7">
        <f t="shared" si="15"/>
        <v>1.5000000000000002</v>
      </c>
      <c r="E99" s="7">
        <f t="shared" si="12"/>
        <v>49.50000000000001</v>
      </c>
      <c r="F99" s="7">
        <f t="shared" si="13"/>
        <v>72.00000000000001</v>
      </c>
      <c r="G99" s="7">
        <f t="shared" si="14"/>
        <v>94.50000000000001</v>
      </c>
    </row>
    <row r="100" spans="1:7" ht="12.75">
      <c r="A100" s="7"/>
      <c r="B100" s="7"/>
      <c r="C100" s="7"/>
      <c r="D100" s="7">
        <f t="shared" si="15"/>
        <v>1.6000000000000003</v>
      </c>
      <c r="E100" s="7">
        <f t="shared" si="12"/>
        <v>52.80000000000001</v>
      </c>
      <c r="F100" s="7">
        <f t="shared" si="13"/>
        <v>76.80000000000001</v>
      </c>
      <c r="G100" s="7">
        <f t="shared" si="14"/>
        <v>100.80000000000003</v>
      </c>
    </row>
    <row r="101" spans="1:7" ht="12.75">
      <c r="A101" s="7"/>
      <c r="B101" s="7"/>
      <c r="C101" s="7"/>
      <c r="D101" s="7">
        <f t="shared" si="15"/>
        <v>1.7000000000000004</v>
      </c>
      <c r="E101" s="7">
        <f t="shared" si="12"/>
        <v>56.100000000000016</v>
      </c>
      <c r="F101" s="7">
        <f t="shared" si="13"/>
        <v>81.60000000000002</v>
      </c>
      <c r="G101" s="7">
        <f t="shared" si="14"/>
        <v>107.10000000000002</v>
      </c>
    </row>
    <row r="102" spans="1:7" ht="12.75">
      <c r="A102" s="7"/>
      <c r="B102" s="7"/>
      <c r="C102" s="7"/>
      <c r="D102" s="7">
        <f t="shared" si="15"/>
        <v>1.8000000000000005</v>
      </c>
      <c r="E102" s="7">
        <f t="shared" si="12"/>
        <v>59.40000000000001</v>
      </c>
      <c r="F102" s="7">
        <f t="shared" si="13"/>
        <v>86.40000000000002</v>
      </c>
      <c r="G102" s="7">
        <f t="shared" si="14"/>
        <v>113.40000000000003</v>
      </c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5.75">
      <c r="A104" s="15" t="s">
        <v>24</v>
      </c>
      <c r="B104" s="15"/>
      <c r="C104" s="15"/>
      <c r="D104" s="15"/>
      <c r="E104" s="15"/>
      <c r="F104" s="15"/>
      <c r="G104" s="15"/>
    </row>
    <row r="105" spans="1:7" ht="12.75">
      <c r="A105" s="1"/>
      <c r="B105" s="1"/>
      <c r="C105" s="3"/>
      <c r="D105" s="1"/>
      <c r="E105" s="1"/>
      <c r="F105" s="1"/>
      <c r="G105" s="1"/>
    </row>
  </sheetData>
  <sheetProtection selectLockedCells="1" selectUnlockedCells="1"/>
  <mergeCells count="29">
    <mergeCell ref="C4:F4"/>
    <mergeCell ref="E8:G8"/>
    <mergeCell ref="E10:G10"/>
    <mergeCell ref="E11:G11"/>
    <mergeCell ref="E13:G13"/>
    <mergeCell ref="E15:G15"/>
    <mergeCell ref="E20:G20"/>
    <mergeCell ref="E23:G23"/>
    <mergeCell ref="E25:G25"/>
    <mergeCell ref="E28:G28"/>
    <mergeCell ref="E30:G30"/>
    <mergeCell ref="E74:G74"/>
    <mergeCell ref="K82:O82"/>
    <mergeCell ref="E33:G33"/>
    <mergeCell ref="D38:G38"/>
    <mergeCell ref="C39:G39"/>
    <mergeCell ref="D40:G40"/>
    <mergeCell ref="E41:G41"/>
    <mergeCell ref="E44:G44"/>
    <mergeCell ref="D83:G83"/>
    <mergeCell ref="E85:G85"/>
    <mergeCell ref="A3:G3"/>
    <mergeCell ref="A2:G2"/>
    <mergeCell ref="F54:G54"/>
    <mergeCell ref="A104:G104"/>
    <mergeCell ref="B54:C54"/>
    <mergeCell ref="E58:G58"/>
    <mergeCell ref="E61:G61"/>
    <mergeCell ref="E71:G71"/>
  </mergeCells>
  <printOptions/>
  <pageMargins left="1.33888888888889" right="0.945138888888889" top="1.37777777777778" bottom="0.984027777777778" header="0.511805555555556" footer="0.511805555555556"/>
  <pageSetup horizontalDpi="600" verticalDpi="600" orientation="portrait" paperSize="9" r:id="rId1"/>
  <headerFooter differentFirst="1" alignWithMargins="0">
    <oddHeader>&amp;LDeolalkar  Consultants</oddHeader>
    <oddFooter>&amp;C2</oddFoot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2013-07-20T10:05:05Z</cp:lastPrinted>
  <dcterms:modified xsi:type="dcterms:W3CDTF">2015-01-23T10:34:35Z</dcterms:modified>
  <cp:category/>
  <cp:version/>
  <cp:contentType/>
  <cp:contentStatus/>
</cp:coreProperties>
</file>